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8D87E68C-A009-4D3C-BEEB-D6460BDFA1A1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externalReferences>
    <externalReference r:id="rId2"/>
  </externalReference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J28" i="1"/>
  <c r="N28" i="1" s="1"/>
  <c r="J27" i="1"/>
  <c r="N27" i="1" s="1"/>
  <c r="J26" i="1"/>
  <c r="N26" i="1" s="1"/>
  <c r="J25" i="1"/>
  <c r="N25" i="1" s="1"/>
  <c r="J24" i="1"/>
  <c r="N24" i="1" s="1"/>
  <c r="J23" i="1"/>
  <c r="N23" i="1" s="1"/>
  <c r="J22" i="1"/>
  <c r="N22" i="1" s="1"/>
  <c r="J21" i="1"/>
  <c r="N21" i="1" s="1"/>
  <c r="J20" i="1"/>
  <c r="N20" i="1" s="1"/>
  <c r="J19" i="1"/>
  <c r="N19" i="1" s="1"/>
  <c r="J18" i="1"/>
  <c r="N18" i="1" s="1"/>
  <c r="J17" i="1"/>
  <c r="N17" i="1" s="1"/>
  <c r="J16" i="1"/>
  <c r="N16" i="1" s="1"/>
  <c r="J15" i="1"/>
  <c r="N15" i="1" s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<sst xmlns="http://schemas.openxmlformats.org/spreadsheetml/2006/main" count="149" uniqueCount="94">
  <si>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</si>
  <si>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</si>
  <si>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</si>
  <si>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</si>
  <si>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</si>
  <si>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</si>
  <si>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</si>
  <si>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DT1 - Genova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</si>
  <si>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</si>
  <si>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</si>
  <si>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</si>
  <si>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</si>
  <si>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</si>
  <si>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</si>
  <si>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</si>
  <si>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</si>
  <si>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</si>
  <si>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</si>
  <si>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</si>
  <si>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</si>
  <si>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</si>
  <si>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</si>
  <si>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</si>
  <si>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</si>
  <si>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</si>
  <si>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</si>
  <si>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</si>
  <si>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</si>
  <si>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</si>
  <si>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</si>
  <si>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</si>
  <si>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</si>
  <si>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</si>
  <si>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</si>
  <si>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</si>
  <si>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</si>
  <si>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</si>
  <si>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</si>
  <si>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</si>
  <si>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</si>
  <si>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</si>
  <si>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</si>
  <si>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</si>
  <si>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</si>
  <si>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</si>
  <si>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</si>
  <si>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</si>
  <si>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</si>
  <si>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</si>
  <si>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</si>
  <si>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</si>
  <si>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</si>
  <si>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</si>
  <si>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</si>
  <si>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</si>
  <si>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</si>
  <si>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</si>
  <si>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</si>
  <si>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</si>
  <si>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</si>
  <si>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</si>
  <si>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</si>
  <si>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</si>
  <si>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</si>
  <si>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</si>
  <si>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</si>
  <si>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</si>
  <si>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</si>
  <si>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</si>
  <si>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</si>
  <si>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</si>
  <si>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</si>
  <si>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</si>
  <si>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Lotto n.: 1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</si>
  <si>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</si>
  <si>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</si>
  <si>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</si>
  <si>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</si>
  <si>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</si>
  <si>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</si>
  <si>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</si>
  <si>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</si>
  <si>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</si>
  <si>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</si>
  <si>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</si>
  <si>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</si>
  <si>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IMPORTO COMPLESSIVO OFFERTO COMPRENSIVO DEGLI ONERI PER LA SICUREZZA (2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</si>
  <si>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</si>
  <si>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</si>
  <si>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</si>
  <si>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</si>
  <si>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CIG: 8446655037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</si>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</sst>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Gare%20Sorveglianza/FT-03%20-%20Verifiche%20ispettive%20asset%20minori%20Barriere%20sicurezza/2020-07-13%20-%20Catasto%20e%20Impo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Estrazione AGE"/>
      <sheetName val="Scomposizione DT"/>
      <sheetName val="Informazioni aggiuntive Rami"/>
      <sheetName val="Frequenze"/>
      <sheetName val="Prezzo visiva Barriere"/>
      <sheetName val="Prezzo punt o appr Barriere"/>
      <sheetName val="Prezzo straordinaria Barriere"/>
      <sheetName val="Prezzo visiva Antirumore"/>
      <sheetName val="Prezzo punt o appr Antirumore"/>
      <sheetName val="Prezzo straordinaria Antirumore"/>
      <sheetName val="Prezzo visiva Coperture Foniche"/>
      <sheetName val="Prezzo punt o appr Cop. Foniche"/>
      <sheetName val="Prezzo straor Coperture Foni"/>
      <sheetName val="Prezzi Prove"/>
      <sheetName val="Prezzi sicurezza"/>
      <sheetName val="Quantità sorveglianza"/>
      <sheetName val="Quantità prove"/>
      <sheetName val="Produttività"/>
      <sheetName val="Quantità sicurezza"/>
      <sheetName val="Riepilogo costi sorv+ sicurezza"/>
      <sheetName val="Schema di offerta TIPO"/>
      <sheetName val="Tabelle per C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I11">
            <v>349833.81065022526</v>
          </cell>
        </row>
        <row r="12">
          <cell r="I12">
            <v>106523.98260925314</v>
          </cell>
        </row>
        <row r="13">
          <cell r="I13">
            <v>17491.690532511271</v>
          </cell>
        </row>
        <row r="14">
          <cell r="I14">
            <v>269477.68934977468</v>
          </cell>
        </row>
        <row r="15">
          <cell r="I15">
            <v>82055.638477374305</v>
          </cell>
        </row>
        <row r="16">
          <cell r="I16">
            <v>13473.884467488733</v>
          </cell>
        </row>
        <row r="17">
          <cell r="I17">
            <v>10706.207097223391</v>
          </cell>
        </row>
        <row r="18">
          <cell r="I18">
            <v>3260.0274299271832</v>
          </cell>
        </row>
        <row r="19">
          <cell r="I19">
            <v>535.31035486116946</v>
          </cell>
        </row>
        <row r="20">
          <cell r="I20">
            <v>8247.012902776607</v>
          </cell>
        </row>
        <row r="21">
          <cell r="I21">
            <v>2511.2056990741175</v>
          </cell>
        </row>
        <row r="22">
          <cell r="I22">
            <v>412.35064513883037</v>
          </cell>
        </row>
        <row r="23">
          <cell r="I23">
            <v>6370.1785925759204</v>
          </cell>
        </row>
        <row r="24">
          <cell r="I24">
            <v>6370.1785925759204</v>
          </cell>
        </row>
        <row r="25">
          <cell r="I25">
            <v>318.50892962879607</v>
          </cell>
        </row>
        <row r="26">
          <cell r="I26">
            <v>4906.961407424079</v>
          </cell>
        </row>
        <row r="27">
          <cell r="I27">
            <v>4906.961407424079</v>
          </cell>
        </row>
        <row r="28">
          <cell r="I28">
            <v>245.34807037120396</v>
          </cell>
        </row>
        <row r="29">
          <cell r="I29">
            <v>11056.050153000453</v>
          </cell>
        </row>
        <row r="30">
          <cell r="I30">
            <v>8516.4977136662146</v>
          </cell>
        </row>
        <row r="31">
          <cell r="I31">
            <v>30405.037597747742</v>
          </cell>
        </row>
        <row r="32">
          <cell r="I32">
            <v>23421.061735585583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topLeftCell="A43" zoomScale="55" zoomScaleNormal="55" workbookViewId="0">
      <selection activeCell="B2" sqref="B2:N2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10.363281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52" t="s">
        <v>74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55" t="s">
        <v>72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58" t="s">
        <v>73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1:15" s="18" customFormat="1" ht="16" thickBot="1" x14ac:dyDescent="0.4">
      <c r="B7" s="61" t="s">
        <v>91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64" t="s">
        <v>75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77</v>
      </c>
      <c r="N11" s="3" t="s">
        <v>83</v>
      </c>
    </row>
    <row r="12" spans="1:15" ht="7.5" customHeight="1" x14ac:dyDescent="0.35"/>
    <row r="13" spans="1:15" s="5" customFormat="1" ht="59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7</v>
      </c>
      <c r="K13"/>
      <c r="L13" s="4" t="s">
        <v>76</v>
      </c>
      <c r="M13"/>
      <c r="N13" s="4" t="s">
        <v>7</v>
      </c>
      <c r="O13"/>
    </row>
    <row r="14" spans="1:15" ht="5.15" customHeight="1" x14ac:dyDescent="0.35">
      <c r="A14" s="5"/>
    </row>
    <row r="15" spans="1:15" ht="123" customHeight="1" x14ac:dyDescent="0.35">
      <c r="B15" s="74" t="s">
        <v>8</v>
      </c>
      <c r="C15" s="8" t="s">
        <v>9</v>
      </c>
      <c r="D15" s="9" t="s">
        <v>10</v>
      </c>
      <c r="E15" s="10" t="s">
        <v>11</v>
      </c>
      <c r="F15" s="11" t="s">
        <v>12</v>
      </c>
      <c r="G15" s="5"/>
      <c r="H15" s="50" t="s">
        <v>92</v>
      </c>
      <c r="I15" s="5"/>
      <c r="J15" s="39">
        <f>'[1]Riepilogo costi sorv+ sicurezza'!I11</f>
        <v>349833.81065022526</v>
      </c>
      <c r="L15" s="49"/>
      <c r="N15" s="12">
        <f t="shared" ref="N15:N36" si="0">J15*$L15</f>
        <v>0</v>
      </c>
    </row>
    <row r="16" spans="1:15" ht="123" customHeight="1" x14ac:dyDescent="0.35">
      <c r="B16" s="75"/>
      <c r="C16" s="8" t="s">
        <v>13</v>
      </c>
      <c r="D16" s="9" t="s">
        <v>14</v>
      </c>
      <c r="E16" s="10" t="s">
        <v>15</v>
      </c>
      <c r="F16" s="11" t="s">
        <v>12</v>
      </c>
      <c r="H16" s="50" t="s">
        <v>92</v>
      </c>
      <c r="J16" s="39">
        <f>'[1]Riepilogo costi sorv+ sicurezza'!I12</f>
        <v>106523.98260925314</v>
      </c>
      <c r="L16" s="49"/>
      <c r="N16" s="12">
        <f t="shared" si="0"/>
        <v>0</v>
      </c>
    </row>
    <row r="17" spans="2:14" ht="123" customHeight="1" x14ac:dyDescent="0.35">
      <c r="B17" s="75"/>
      <c r="C17" s="8" t="s">
        <v>16</v>
      </c>
      <c r="D17" s="9" t="s">
        <v>17</v>
      </c>
      <c r="E17" s="10" t="s">
        <v>18</v>
      </c>
      <c r="F17" s="11" t="s">
        <v>12</v>
      </c>
      <c r="H17" s="50" t="s">
        <v>92</v>
      </c>
      <c r="J17" s="39">
        <f>'[1]Riepilogo costi sorv+ sicurezza'!I13</f>
        <v>17491.690532511271</v>
      </c>
      <c r="L17" s="49"/>
      <c r="N17" s="12">
        <f t="shared" si="0"/>
        <v>0</v>
      </c>
    </row>
    <row r="18" spans="2:14" ht="123" customHeight="1" x14ac:dyDescent="0.35">
      <c r="B18" s="75"/>
      <c r="C18" s="8" t="s">
        <v>19</v>
      </c>
      <c r="D18" s="9" t="s">
        <v>20</v>
      </c>
      <c r="E18" s="10" t="s">
        <v>21</v>
      </c>
      <c r="F18" s="11" t="s">
        <v>12</v>
      </c>
      <c r="H18" s="50" t="s">
        <v>92</v>
      </c>
      <c r="J18" s="39">
        <f>'[1]Riepilogo costi sorv+ sicurezza'!I14</f>
        <v>269477.68934977468</v>
      </c>
      <c r="L18" s="49"/>
      <c r="N18" s="12">
        <f t="shared" si="0"/>
        <v>0</v>
      </c>
    </row>
    <row r="19" spans="2:14" ht="123" customHeight="1" x14ac:dyDescent="0.35">
      <c r="B19" s="75"/>
      <c r="C19" s="8" t="s">
        <v>22</v>
      </c>
      <c r="D19" s="9" t="s">
        <v>23</v>
      </c>
      <c r="E19" s="10" t="s">
        <v>24</v>
      </c>
      <c r="F19" s="11" t="s">
        <v>12</v>
      </c>
      <c r="H19" s="50" t="s">
        <v>92</v>
      </c>
      <c r="J19" s="39">
        <f>'[1]Riepilogo costi sorv+ sicurezza'!I15</f>
        <v>82055.638477374305</v>
      </c>
      <c r="L19" s="49"/>
      <c r="N19" s="12">
        <f t="shared" si="0"/>
        <v>0</v>
      </c>
    </row>
    <row r="20" spans="2:14" ht="123" customHeight="1" x14ac:dyDescent="0.35">
      <c r="B20" s="75"/>
      <c r="C20" s="8" t="s">
        <v>25</v>
      </c>
      <c r="D20" s="9" t="s">
        <v>26</v>
      </c>
      <c r="E20" s="10" t="s">
        <v>27</v>
      </c>
      <c r="F20" s="11" t="s">
        <v>12</v>
      </c>
      <c r="H20" s="50" t="s">
        <v>92</v>
      </c>
      <c r="J20" s="39">
        <f>'[1]Riepilogo costi sorv+ sicurezza'!I16</f>
        <v>13473.884467488733</v>
      </c>
      <c r="L20" s="49"/>
      <c r="N20" s="12">
        <f t="shared" si="0"/>
        <v>0</v>
      </c>
    </row>
    <row r="21" spans="2:14" ht="123" customHeight="1" x14ac:dyDescent="0.35">
      <c r="B21" s="74" t="s">
        <v>28</v>
      </c>
      <c r="C21" s="8" t="s">
        <v>29</v>
      </c>
      <c r="D21" s="9" t="s">
        <v>10</v>
      </c>
      <c r="E21" s="10" t="s">
        <v>30</v>
      </c>
      <c r="F21" s="11" t="s">
        <v>12</v>
      </c>
      <c r="H21" s="50" t="s">
        <v>92</v>
      </c>
      <c r="J21" s="39">
        <f>'[1]Riepilogo costi sorv+ sicurezza'!I17</f>
        <v>10706.207097223391</v>
      </c>
      <c r="L21" s="49"/>
      <c r="N21" s="12">
        <f t="shared" si="0"/>
        <v>0</v>
      </c>
    </row>
    <row r="22" spans="2:14" ht="123" customHeight="1" x14ac:dyDescent="0.35">
      <c r="B22" s="75"/>
      <c r="C22" s="8" t="s">
        <v>31</v>
      </c>
      <c r="D22" s="9" t="s">
        <v>14</v>
      </c>
      <c r="E22" s="10" t="s">
        <v>32</v>
      </c>
      <c r="F22" s="11" t="s">
        <v>12</v>
      </c>
      <c r="H22" s="50" t="s">
        <v>92</v>
      </c>
      <c r="J22" s="39">
        <f>'[1]Riepilogo costi sorv+ sicurezza'!I18</f>
        <v>3260.0274299271832</v>
      </c>
      <c r="L22" s="49"/>
      <c r="N22" s="12">
        <f t="shared" si="0"/>
        <v>0</v>
      </c>
    </row>
    <row r="23" spans="2:14" ht="123" customHeight="1" x14ac:dyDescent="0.35">
      <c r="B23" s="75"/>
      <c r="C23" s="8" t="s">
        <v>33</v>
      </c>
      <c r="D23" s="9" t="s">
        <v>17</v>
      </c>
      <c r="E23" s="10" t="s">
        <v>34</v>
      </c>
      <c r="F23" s="11" t="s">
        <v>12</v>
      </c>
      <c r="H23" s="50" t="s">
        <v>92</v>
      </c>
      <c r="J23" s="39">
        <f>'[1]Riepilogo costi sorv+ sicurezza'!I19</f>
        <v>535.31035486116946</v>
      </c>
      <c r="L23" s="49"/>
      <c r="N23" s="12">
        <f t="shared" si="0"/>
        <v>0</v>
      </c>
    </row>
    <row r="24" spans="2:14" ht="123" customHeight="1" x14ac:dyDescent="0.35">
      <c r="B24" s="75"/>
      <c r="C24" s="8" t="s">
        <v>35</v>
      </c>
      <c r="D24" s="9" t="s">
        <v>20</v>
      </c>
      <c r="E24" s="10" t="s">
        <v>36</v>
      </c>
      <c r="F24" s="11" t="s">
        <v>12</v>
      </c>
      <c r="H24" s="50" t="s">
        <v>92</v>
      </c>
      <c r="J24" s="39">
        <f>'[1]Riepilogo costi sorv+ sicurezza'!I20</f>
        <v>8247.012902776607</v>
      </c>
      <c r="L24" s="49"/>
      <c r="N24" s="12">
        <f t="shared" si="0"/>
        <v>0</v>
      </c>
    </row>
    <row r="25" spans="2:14" ht="123" customHeight="1" x14ac:dyDescent="0.35">
      <c r="B25" s="75"/>
      <c r="C25" s="8" t="s">
        <v>37</v>
      </c>
      <c r="D25" s="9" t="s">
        <v>23</v>
      </c>
      <c r="E25" s="10" t="s">
        <v>38</v>
      </c>
      <c r="F25" s="11" t="s">
        <v>12</v>
      </c>
      <c r="H25" s="50" t="s">
        <v>92</v>
      </c>
      <c r="J25" s="39">
        <f>'[1]Riepilogo costi sorv+ sicurezza'!I21</f>
        <v>2511.2056990741175</v>
      </c>
      <c r="L25" s="49"/>
      <c r="N25" s="12">
        <f t="shared" si="0"/>
        <v>0</v>
      </c>
    </row>
    <row r="26" spans="2:14" ht="123" customHeight="1" x14ac:dyDescent="0.35">
      <c r="B26" s="75"/>
      <c r="C26" s="8" t="s">
        <v>39</v>
      </c>
      <c r="D26" s="9" t="s">
        <v>26</v>
      </c>
      <c r="E26" s="10" t="s">
        <v>38</v>
      </c>
      <c r="F26" s="11" t="s">
        <v>12</v>
      </c>
      <c r="H26" s="50" t="s">
        <v>92</v>
      </c>
      <c r="J26" s="39">
        <f>'[1]Riepilogo costi sorv+ sicurezza'!I22</f>
        <v>412.35064513883037</v>
      </c>
      <c r="L26" s="49"/>
      <c r="N26" s="12">
        <f t="shared" si="0"/>
        <v>0</v>
      </c>
    </row>
    <row r="27" spans="2:14" ht="123" customHeight="1" x14ac:dyDescent="0.35">
      <c r="B27" s="74" t="s">
        <v>40</v>
      </c>
      <c r="C27" s="8" t="s">
        <v>41</v>
      </c>
      <c r="D27" s="9" t="s">
        <v>10</v>
      </c>
      <c r="E27" s="10" t="s">
        <v>42</v>
      </c>
      <c r="F27" s="11" t="s">
        <v>12</v>
      </c>
      <c r="H27" s="50" t="s">
        <v>93</v>
      </c>
      <c r="J27" s="39">
        <f>'[1]Riepilogo costi sorv+ sicurezza'!I23</f>
        <v>6370.1785925759204</v>
      </c>
      <c r="L27" s="49"/>
      <c r="N27" s="12">
        <f t="shared" si="0"/>
        <v>0</v>
      </c>
    </row>
    <row r="28" spans="2:14" ht="123" customHeight="1" x14ac:dyDescent="0.35">
      <c r="B28" s="75"/>
      <c r="C28" s="8" t="s">
        <v>43</v>
      </c>
      <c r="D28" s="9" t="s">
        <v>14</v>
      </c>
      <c r="E28" s="10" t="s">
        <v>44</v>
      </c>
      <c r="F28" s="11" t="s">
        <v>12</v>
      </c>
      <c r="H28" s="50" t="s">
        <v>93</v>
      </c>
      <c r="J28" s="39">
        <f>'[1]Riepilogo costi sorv+ sicurezza'!I24</f>
        <v>6370.1785925759204</v>
      </c>
      <c r="L28" s="49"/>
      <c r="N28" s="12">
        <f t="shared" si="0"/>
        <v>0</v>
      </c>
    </row>
    <row r="29" spans="2:14" ht="123" customHeight="1" x14ac:dyDescent="0.35">
      <c r="B29" s="75"/>
      <c r="C29" s="8" t="s">
        <v>45</v>
      </c>
      <c r="D29" s="9" t="s">
        <v>17</v>
      </c>
      <c r="E29" s="10" t="s">
        <v>44</v>
      </c>
      <c r="F29" s="11" t="s">
        <v>12</v>
      </c>
      <c r="H29" s="50" t="s">
        <v>93</v>
      </c>
      <c r="J29" s="39">
        <f>'[1]Riepilogo costi sorv+ sicurezza'!I25</f>
        <v>318.50892962879607</v>
      </c>
      <c r="L29" s="49"/>
      <c r="N29" s="12">
        <f t="shared" si="0"/>
        <v>0</v>
      </c>
    </row>
    <row r="30" spans="2:14" ht="123" customHeight="1" x14ac:dyDescent="0.35">
      <c r="B30" s="75"/>
      <c r="C30" s="8" t="s">
        <v>46</v>
      </c>
      <c r="D30" s="9" t="s">
        <v>20</v>
      </c>
      <c r="E30" s="10" t="s">
        <v>47</v>
      </c>
      <c r="F30" s="11" t="s">
        <v>12</v>
      </c>
      <c r="H30" s="50" t="s">
        <v>93</v>
      </c>
      <c r="J30" s="39">
        <f>'[1]Riepilogo costi sorv+ sicurezza'!I26</f>
        <v>4906.961407424079</v>
      </c>
      <c r="L30" s="49"/>
      <c r="N30" s="12">
        <f t="shared" si="0"/>
        <v>0</v>
      </c>
    </row>
    <row r="31" spans="2:14" ht="123" customHeight="1" x14ac:dyDescent="0.35">
      <c r="B31" s="75"/>
      <c r="C31" s="8" t="s">
        <v>48</v>
      </c>
      <c r="D31" s="9" t="s">
        <v>23</v>
      </c>
      <c r="E31" s="10" t="s">
        <v>49</v>
      </c>
      <c r="F31" s="11" t="s">
        <v>12</v>
      </c>
      <c r="H31" s="50" t="s">
        <v>93</v>
      </c>
      <c r="J31" s="39">
        <f>'[1]Riepilogo costi sorv+ sicurezza'!I27</f>
        <v>4906.961407424079</v>
      </c>
      <c r="L31" s="49"/>
      <c r="N31" s="12">
        <f t="shared" si="0"/>
        <v>0</v>
      </c>
    </row>
    <row r="32" spans="2:14" ht="123" customHeight="1" x14ac:dyDescent="0.35">
      <c r="B32" s="76"/>
      <c r="C32" s="8" t="s">
        <v>50</v>
      </c>
      <c r="D32" s="9" t="s">
        <v>26</v>
      </c>
      <c r="E32" s="10" t="s">
        <v>49</v>
      </c>
      <c r="F32" s="11" t="s">
        <v>12</v>
      </c>
      <c r="H32" s="50" t="s">
        <v>93</v>
      </c>
      <c r="J32" s="39">
        <f>'[1]Riepilogo costi sorv+ sicurezza'!I28</f>
        <v>245.34807037120396</v>
      </c>
      <c r="L32" s="49"/>
      <c r="N32" s="12">
        <f t="shared" si="0"/>
        <v>0</v>
      </c>
    </row>
    <row r="33" spans="2:14" ht="123" customHeight="1" x14ac:dyDescent="0.35">
      <c r="B33" s="70" t="s">
        <v>51</v>
      </c>
      <c r="C33" s="8" t="s">
        <v>52</v>
      </c>
      <c r="D33" s="13" t="s">
        <v>53</v>
      </c>
      <c r="E33" s="14" t="s">
        <v>54</v>
      </c>
      <c r="F33" s="8" t="s">
        <v>55</v>
      </c>
      <c r="H33" s="51" t="s">
        <v>56</v>
      </c>
      <c r="J33" s="39">
        <f>'[1]Riepilogo costi sorv+ sicurezza'!I29</f>
        <v>11056.050153000453</v>
      </c>
      <c r="L33" s="49"/>
      <c r="N33" s="12">
        <f t="shared" si="0"/>
        <v>0</v>
      </c>
    </row>
    <row r="34" spans="2:14" ht="123" customHeight="1" x14ac:dyDescent="0.35">
      <c r="B34" s="70"/>
      <c r="C34" s="8" t="s">
        <v>57</v>
      </c>
      <c r="D34" s="13" t="s">
        <v>58</v>
      </c>
      <c r="E34" s="14" t="s">
        <v>59</v>
      </c>
      <c r="F34" s="8" t="s">
        <v>55</v>
      </c>
      <c r="H34" s="51" t="s">
        <v>56</v>
      </c>
      <c r="J34" s="39">
        <f>'[1]Riepilogo costi sorv+ sicurezza'!I30</f>
        <v>8516.4977136662146</v>
      </c>
      <c r="L34" s="49"/>
      <c r="N34" s="12">
        <f t="shared" si="0"/>
        <v>0</v>
      </c>
    </row>
    <row r="35" spans="2:14" ht="123" customHeight="1" x14ac:dyDescent="0.35">
      <c r="B35" s="70"/>
      <c r="C35" s="8" t="s">
        <v>60</v>
      </c>
      <c r="D35" s="13" t="s">
        <v>61</v>
      </c>
      <c r="E35" s="14" t="s">
        <v>62</v>
      </c>
      <c r="F35" s="8" t="s">
        <v>55</v>
      </c>
      <c r="H35" s="51" t="s">
        <v>56</v>
      </c>
      <c r="J35" s="39">
        <f>'[1]Riepilogo costi sorv+ sicurezza'!I31</f>
        <v>30405.037597747742</v>
      </c>
      <c r="L35" s="49"/>
      <c r="N35" s="12">
        <f t="shared" si="0"/>
        <v>0</v>
      </c>
    </row>
    <row r="36" spans="2:14" ht="123" customHeight="1" x14ac:dyDescent="0.35">
      <c r="B36" s="70"/>
      <c r="C36" s="8" t="s">
        <v>63</v>
      </c>
      <c r="D36" s="13" t="s">
        <v>64</v>
      </c>
      <c r="E36" s="14" t="s">
        <v>65</v>
      </c>
      <c r="F36" s="8" t="s">
        <v>55</v>
      </c>
      <c r="H36" s="51" t="s">
        <v>56</v>
      </c>
      <c r="J36" s="39">
        <f>'[1]Riepilogo costi sorv+ sicurezza'!I32</f>
        <v>23421.061735585583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67" t="s">
        <v>81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  <c r="N40" s="37">
        <f t="shared" ref="N40" si="1">SUM(N15:N36)</f>
        <v>0</v>
      </c>
    </row>
    <row r="41" spans="2:14" ht="15.5" x14ac:dyDescent="0.35">
      <c r="B41" s="67" t="s">
        <v>82</v>
      </c>
      <c r="C41" s="68"/>
      <c r="D41" s="68"/>
      <c r="E41" s="68"/>
      <c r="F41" s="68"/>
      <c r="G41" s="68"/>
      <c r="H41" s="68"/>
      <c r="I41" s="68"/>
      <c r="J41" s="68"/>
      <c r="K41" s="68"/>
      <c r="L41" s="69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67" t="s">
        <v>89</v>
      </c>
      <c r="C43" s="68"/>
      <c r="D43" s="68"/>
      <c r="E43" s="68"/>
      <c r="F43" s="68"/>
      <c r="G43" s="68"/>
      <c r="H43" s="68"/>
      <c r="I43" s="68"/>
      <c r="J43" s="68"/>
      <c r="K43" s="68"/>
      <c r="L43" s="69"/>
      <c r="N43" s="37">
        <v>1007168.9129041942</v>
      </c>
    </row>
    <row r="44" spans="2:14" ht="15.5" x14ac:dyDescent="0.35">
      <c r="B44" s="67" t="s">
        <v>90</v>
      </c>
      <c r="C44" s="68"/>
      <c r="D44" s="68"/>
      <c r="E44" s="68"/>
      <c r="F44" s="68"/>
      <c r="G44" s="68"/>
      <c r="H44" s="68"/>
      <c r="I44" s="68"/>
      <c r="J44" s="68"/>
      <c r="K44" s="68"/>
      <c r="L44" s="69"/>
      <c r="N44" s="37">
        <v>2014337.8258083884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77" t="s">
        <v>66</v>
      </c>
      <c r="C46" s="78"/>
      <c r="D46" s="78"/>
      <c r="E46" s="78"/>
      <c r="F46" s="78"/>
      <c r="G46" s="78"/>
      <c r="H46" s="78"/>
      <c r="I46" s="78"/>
      <c r="J46" s="78"/>
      <c r="K46" s="78"/>
      <c r="L46" s="79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67" t="s">
        <v>87</v>
      </c>
      <c r="C48" s="68"/>
      <c r="D48" s="68"/>
      <c r="E48" s="68"/>
      <c r="F48" s="68"/>
      <c r="G48" s="68"/>
      <c r="H48" s="68"/>
      <c r="I48" s="68"/>
      <c r="J48" s="68"/>
      <c r="K48" s="68"/>
      <c r="L48" s="69"/>
      <c r="N48" s="37">
        <v>65399.06866351889</v>
      </c>
    </row>
    <row r="49" spans="2:14" ht="15.5" x14ac:dyDescent="0.35">
      <c r="B49" s="67" t="s">
        <v>88</v>
      </c>
      <c r="C49" s="68"/>
      <c r="D49" s="68"/>
      <c r="E49" s="68"/>
      <c r="F49" s="68"/>
      <c r="G49" s="68"/>
      <c r="H49" s="68"/>
      <c r="I49" s="68"/>
      <c r="J49" s="68"/>
      <c r="K49" s="68"/>
      <c r="L49" s="69"/>
      <c r="N49" s="37">
        <v>130798.13732703778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67" t="s">
        <v>85</v>
      </c>
      <c r="C51" s="68"/>
      <c r="D51" s="68"/>
      <c r="E51" s="68"/>
      <c r="F51" s="68"/>
      <c r="G51" s="68"/>
      <c r="H51" s="68"/>
      <c r="I51" s="68"/>
      <c r="J51" s="68"/>
      <c r="K51" s="68"/>
      <c r="L51" s="69"/>
      <c r="N51" s="37">
        <f>IF(N40=0,0,N48+N40)</f>
        <v>0</v>
      </c>
    </row>
    <row r="52" spans="2:14" ht="15.75" customHeight="1" x14ac:dyDescent="0.35">
      <c r="B52" s="67" t="s">
        <v>86</v>
      </c>
      <c r="C52" s="68"/>
      <c r="D52" s="68"/>
      <c r="E52" s="68"/>
      <c r="F52" s="68"/>
      <c r="G52" s="68"/>
      <c r="H52" s="68"/>
      <c r="I52" s="68"/>
      <c r="J52" s="68"/>
      <c r="K52" s="68"/>
      <c r="L52" s="69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67" t="s">
        <v>67</v>
      </c>
      <c r="C54" s="68"/>
      <c r="D54" s="68"/>
      <c r="E54" s="68"/>
      <c r="F54" s="68"/>
      <c r="G54" s="68"/>
      <c r="H54" s="68"/>
      <c r="I54" s="68"/>
      <c r="J54" s="68"/>
      <c r="K54" s="68"/>
      <c r="L54" s="69"/>
      <c r="N54" s="49"/>
    </row>
    <row r="55" spans="2:14" s="17" customFormat="1" ht="15.5" x14ac:dyDescent="0.35">
      <c r="B55" s="67" t="s">
        <v>68</v>
      </c>
      <c r="C55" s="68"/>
      <c r="D55" s="68"/>
      <c r="E55" s="68"/>
      <c r="F55" s="68"/>
      <c r="G55" s="68"/>
      <c r="H55" s="68"/>
      <c r="I55" s="68"/>
      <c r="J55" s="68"/>
      <c r="K55" s="68"/>
      <c r="L55" s="69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71" t="s">
        <v>80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20.5" customHeight="1" x14ac:dyDescent="0.35">
      <c r="B61" s="20" t="s">
        <v>69</v>
      </c>
      <c r="C61" s="21"/>
      <c r="D61" s="24"/>
      <c r="E61" s="25"/>
    </row>
    <row r="62" spans="2:14" ht="20.5" customHeight="1" x14ac:dyDescent="0.35">
      <c r="B62" s="22" t="s">
        <v>70</v>
      </c>
      <c r="C62" s="23"/>
      <c r="D62" s="26"/>
      <c r="E62" s="27"/>
    </row>
    <row r="63" spans="2:14" ht="20.5" customHeight="1" x14ac:dyDescent="0.35">
      <c r="B63" s="22" t="s">
        <v>84</v>
      </c>
      <c r="C63" s="23"/>
      <c r="D63" s="26"/>
      <c r="E63" s="27"/>
    </row>
    <row r="64" spans="2:14" ht="20.5" customHeight="1" x14ac:dyDescent="0.35">
      <c r="B64" s="22" t="s">
        <v>71</v>
      </c>
      <c r="C64" s="23"/>
      <c r="D64" s="26"/>
      <c r="E64" s="27"/>
    </row>
    <row r="65" spans="2:5" ht="20.5" customHeight="1" x14ac:dyDescent="0.35">
      <c r="B65" s="22" t="s">
        <v>78</v>
      </c>
      <c r="C65" s="23"/>
      <c r="D65" s="26"/>
      <c r="E65" s="27"/>
    </row>
    <row r="66" spans="2:5" ht="20.5" customHeight="1" thickBot="1" x14ac:dyDescent="0.4">
      <c r="B66" s="28" t="s">
        <v>79</v>
      </c>
      <c r="C66" s="29"/>
      <c r="D66" s="30"/>
      <c r="E66" s="31"/>
    </row>
  </sheetData>
  <sheetProtection algorithmName="SHA-512" hashValue="ccYl9lca0IqX13CwsNvyH+TxQfBdwfb0icdV+Lgbfefh2/tQTTOmH8guLqsuVkiPmUX3+31deSlQiUevhJ8bkw==" saltValue="9PACKpNMS9AegnBWsbORBQ==" spinCount="100000" sheet="1" objects="1" scenarios="1"/>
  <mergeCells count="21"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  <mergeCell ref="B2:N2"/>
    <mergeCell ref="B4:N4"/>
    <mergeCell ref="B6:N6"/>
    <mergeCell ref="B7:N7"/>
    <mergeCell ref="B9:N9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2020-09-26T11:28:48Z</dcterms:modified>
</cp:coreProperties>
</file>